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<sst xmlns="http://schemas.openxmlformats.org/spreadsheetml/2006/main" count="104" uniqueCount="86">
  <si>
    <t>DetailFlowPro</t>
  </si>
  <si>
    <t>Booking · CRM · Payments · SMS reminders — built for auto detailers</t>
  </si>
  <si>
    <t>Customer Retention &amp; Follow-Up Tracker</t>
  </si>
  <si>
    <t>Track customers overdue for a return visit and log your re-engagement efforts. "Days Since Last Visit" updates itself every time you open this file.</t>
  </si>
  <si>
    <t>How to use this file</t>
  </si>
  <si>
    <t>1. Export your customer list from DetailFlowPro monthly, sorted by last booking date — anyone 60+ days out moves here.</t>
  </si>
  <si>
    <t>2. Prioritize by Average Ticket and Total Lifetime Value — a high-value lapsed customer is worth more effort than a one-time customer.</t>
  </si>
  <si>
    <t>3. Lead with an offer, not just a reminder — "10% off this week" converts better than "long time no see."</t>
  </si>
  <si>
    <t>4. Log every attempt. After two ignored contacts, mark them inactive rather than continuing to reach out.</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</si>
  <si>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</si>
  <si>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</si>
  <si>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</si>
  <si>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</si>
  <si>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</si>
  <si>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Customer Retention Tracker. Help me:
1. Replace the 3 sample rows on "Data Entry" with my real lapsed customers.
2. List everyone with "Days Since Last Visit" over 60 who is NOT yet "Re-Booked" — these are my priority follow-ups.
3. Draft a short SMS re-engagement message I can send to high lifetime-value customers.
Keep the column structure exactly as-is — "Days Since Last Visit" is a live formula, don't overwrite it with typed numbers.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</si>
  <si>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</si>
  <si>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"Days Since Last Visit" calculates automatically from Last Service Date — don't type into that column.</t>
  </si>
  <si>
    <t>Customer Name</t>
  </si>
  <si>
    <t>Email</t>
  </si>
  <si>
    <t>Phone</t>
  </si>
  <si>
    <t>Last Service Date</t>
  </si>
  <si>
    <t>Days Since Last Visit</t>
  </si>
  <si>
    <t>Last Service</t>
  </si>
  <si>
    <t>Average Ticket</t>
  </si>
  <si>
    <t>Total Lifetime Value</t>
  </si>
  <si>
    <t>Preferred Contact Method</t>
  </si>
  <si>
    <t>Follow-Up Status</t>
  </si>
  <si>
    <t>Follow-Up Attempt 1 Date</t>
  </si>
  <si>
    <t>Follow-Up Attempt 1 Method</t>
  </si>
  <si>
    <t>Follow-Up Attempt 2 Date</t>
  </si>
  <si>
    <t>Follow-Up Attempt 2 Method</t>
  </si>
  <si>
    <t>Offer Sent (Y/N)</t>
  </si>
  <si>
    <t>Offer Details</t>
  </si>
  <si>
    <t>Re-Booked (Y/N)</t>
  </si>
  <si>
    <t>Booking Date</t>
  </si>
  <si>
    <t>Notes</t>
  </si>
  <si>
    <t>Marcus Rivera</t>
  </si>
  <si>
    <t>marcus.r@email.com</t>
  </si>
  <si>
    <t>(813) 555-0192</t>
  </si>
  <si>
    <t>2026-05-10</t>
  </si>
  <si>
    <t>Full Detail</t>
  </si>
  <si>
    <t>SMS</t>
  </si>
  <si>
    <t>Contacted</t>
  </si>
  <si>
    <t>2026-07-01</t>
  </si>
  <si>
    <t/>
  </si>
  <si>
    <t>N</t>
  </si>
  <si>
    <t>No response to first text; try again next week</t>
  </si>
  <si>
    <t>Jennifer Okafor</t>
  </si>
  <si>
    <t>j.okafor@email.com</t>
  </si>
  <si>
    <t>(407) 555-0344</t>
  </si>
  <si>
    <t>2026-04-15</t>
  </si>
  <si>
    <t>Ceramic Coating</t>
  </si>
  <si>
    <t>Re-booked</t>
  </si>
  <si>
    <t>2026-06-25</t>
  </si>
  <si>
    <t>Y</t>
  </si>
  <si>
    <t>10% off maintenance detail</t>
  </si>
  <si>
    <t>2026-07-18</t>
  </si>
  <si>
    <t>Offered annual maintenance package; she booked</t>
  </si>
  <si>
    <t>David Thornton</t>
  </si>
  <si>
    <t>d.thornton@email.com</t>
  </si>
  <si>
    <t>(954) 555-0087</t>
  </si>
  <si>
    <t>2026-06-20</t>
  </si>
  <si>
    <t>Express Wash</t>
  </si>
  <si>
    <t>Active – No Follow-Up Needed</t>
  </si>
  <si>
    <t>2026-07-09</t>
  </si>
  <si>
    <t>David books monthly; no follow-up needed</t>
  </si>
  <si>
    <t>Retention — Key Numbers</t>
  </si>
  <si>
    <t>CUSTOMERS TRACKED</t>
  </si>
  <si>
    <t>TOTAL LIFETIME VALUE</t>
  </si>
  <si>
    <t>AVG. DAYS SINCE VISIT</t>
  </si>
  <si>
    <t>NEEDS FOLLOW-UP (60+ DAYS)</t>
  </si>
  <si>
    <t>RE-BOOKED</t>
  </si>
  <si>
    <t>RE-BOOKING RATE</t>
  </si>
  <si>
    <t>HIGHEST-VALUE CUSTOMER</t>
  </si>
  <si>
    <t>by lifetime value</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</si>
  <si>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</si>
  <si>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</si>
  <si>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</si>
  <si>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</si>
  <si>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</si>
  <si>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lifetime value by customer: pick "Customer Name" and "Total Lifetime Value" → bar chart.</t>
  </si>
  <si>
    <t>5. For re-booking split: select "Re-Booked (Y/N)" → PivotChart → pie chart.</t>
  </si>
  <si>
    <t>Preview — Lifetime Value by Customer</t>
  </si>
  <si>
    <t>Sample data shown below. Replace with your real customers on Data Entry and this preview updates too.</t>
  </si>
  <si>
    <t>Customer</t>
  </si>
  <si>
    <t>Lifetime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</si>
</sst>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1"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RetentionLog" displayName="RetentionLog" ref="A3:S6" totalsRowShown="1" headerRowCount="1">
  <autoFilter ref="A3:S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filterColumn colId="18" hiddenButton="0"/>
  </autoFilter>
  <tableColumns count="19">
    <tableColumn id="1" name="Customer Name" totalsRowLabel="Total"/>
    <tableColumn id="2" name="Email" totalsRowFunction="none"/>
    <tableColumn id="3" name="Phone" totalsRowFunction="none"/>
    <tableColumn id="4" name="Last Service Date" totalsRowFunction="none"/>
    <tableColumn id="5" name="Days Since Last Visit" totalsRowFunction="none"/>
    <tableColumn id="6" name="Last Service" totalsRowFunction="none"/>
    <tableColumn id="7" name="Average Ticket" totalsRowFunction="none"/>
    <tableColumn id="8" name="Total Lifetime Value" totalsRowFunction="none"/>
    <tableColumn id="9" name="Preferred Contact Method" totalsRowFunction="none"/>
    <tableColumn id="10" name="Follow-Up Status" totalsRowFunction="none"/>
    <tableColumn id="11" name="Follow-Up Attempt 1 Date" totalsRowFunction="none"/>
    <tableColumn id="12" name="Follow-Up Attempt 1 Method" totalsRowFunction="none"/>
    <tableColumn id="13" name="Follow-Up Attempt 2 Date" totalsRowFunction="none"/>
    <tableColumn id="14" name="Follow-Up Attempt 2 Method" totalsRowFunction="none"/>
    <tableColumn id="15" name="Offer Sent (Y/N)" totalsRowFunction="none"/>
    <tableColumn id="16" name="Offer Details" totalsRowFunction="none"/>
    <tableColumn id="17" name="Re-Booked (Y/N)" totalsRowFunction="none"/>
    <tableColumn id="18" name="Booking Date" totalsRowFunction="none"/>
    <tableColumn id="19"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S6"/>
  <sheetFormatPr defaultRowHeight="15" outlineLevelRow="0" outlineLevelCol="0" x14ac:dyDescent="55"/>
  <cols>
    <col min="1" max="1" width="18" customWidth="1"/>
    <col min="2" max="2" width="22" customWidth="1"/>
    <col min="3" max="4" width="15" customWidth="1"/>
    <col min="5" max="5" width="13" customWidth="1"/>
    <col min="6" max="6" width="15" customWidth="1"/>
    <col min="7" max="7" width="12" customWidth="1"/>
    <col min="8" max="8" width="14" customWidth="1"/>
    <col min="9" max="10" width="16" customWidth="1"/>
    <col min="11" max="14" width="15" customWidth="1"/>
    <col min="15" max="15" width="10" customWidth="1"/>
    <col min="16" max="16" width="22" customWidth="1"/>
    <col min="17" max="17" width="11" customWidth="1"/>
    <col min="18" max="18" width="12" customWidth="1"/>
    <col min="19" max="19" width="30" customWidth="1"/>
  </cols>
  <sheetData>
    <row r="1" ht="16" customHeight="1" spans="1:19" x14ac:dyDescent="0.25">
      <c r="A1" s="11" t="s">
        <v>16</v>
      </c>
      <c r="B1" s="11"/>
      <c r="C1" s="11"/>
      <c r="D1" s="11"/>
      <c r="E1" s="11"/>
      <c r="F1" s="11"/>
      <c r="G1" s="11"/>
      <c r="H1" s="11"/>
      <c r="I1" s="11"/>
      <c r="J1" s="11"/>
      <c r="K1" s="11"/>
      <c r="L1" s="11"/>
      <c r="M1" s="11"/>
      <c r="N1" s="11"/>
      <c r="O1" s="11"/>
      <c r="P1" s="11"/>
      <c r="Q1" s="11"/>
      <c r="R1" s="11"/>
      <c r="S1" s="11"/>
    </row>
    <row r="3" ht="30" customHeight="1" spans="1:19"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c r="S3" s="14" t="s">
        <v>35</v>
      </c>
    </row>
    <row r="4" spans="1:19" x14ac:dyDescent="0.25">
      <c r="A4" t="s">
        <v>36</v>
      </c>
      <c r="B4" t="s">
        <v>37</v>
      </c>
      <c r="C4" t="s">
        <v>38</v>
      </c>
      <c r="D4" t="s">
        <v>39</v>
      </c>
      <c r="E4">
        <f>TODAY()-[@[Last Service Date]]</f>
      </c>
      <c r="F4" t="s">
        <v>40</v>
      </c>
      <c r="G4" s="15">
        <v>241.67</v>
      </c>
      <c r="H4" s="15">
        <v>1450</v>
      </c>
      <c r="I4" t="s">
        <v>41</v>
      </c>
      <c r="J4" t="s">
        <v>42</v>
      </c>
      <c r="K4" t="s">
        <v>43</v>
      </c>
      <c r="L4" t="s">
        <v>41</v>
      </c>
      <c r="M4" t="s">
        <v>44</v>
      </c>
      <c r="N4" t="s">
        <v>44</v>
      </c>
      <c r="O4" t="s">
        <v>45</v>
      </c>
      <c r="P4" t="s">
        <v>44</v>
      </c>
      <c r="Q4" t="s">
        <v>45</v>
      </c>
      <c r="R4" t="s">
        <v>44</v>
      </c>
      <c r="S4" t="s">
        <v>46</v>
      </c>
    </row>
    <row r="5" spans="1:19" x14ac:dyDescent="0.25">
      <c r="A5" t="s">
        <v>47</v>
      </c>
      <c r="B5" t="s">
        <v>48</v>
      </c>
      <c r="C5" t="s">
        <v>49</v>
      </c>
      <c r="D5" t="s">
        <v>50</v>
      </c>
      <c r="E5">
        <f>TODAY()-[@[Last Service Date]]</f>
      </c>
      <c r="F5" t="s">
        <v>51</v>
      </c>
      <c r="G5" s="15">
        <v>933.33</v>
      </c>
      <c r="H5" s="15">
        <v>2800</v>
      </c>
      <c r="I5" t="s">
        <v>18</v>
      </c>
      <c r="J5" t="s">
        <v>52</v>
      </c>
      <c r="K5" t="s">
        <v>53</v>
      </c>
      <c r="L5" t="s">
        <v>18</v>
      </c>
      <c r="M5" t="s">
        <v>44</v>
      </c>
      <c r="N5" t="s">
        <v>44</v>
      </c>
      <c r="O5" t="s">
        <v>54</v>
      </c>
      <c r="P5" t="s">
        <v>55</v>
      </c>
      <c r="Q5" t="s">
        <v>54</v>
      </c>
      <c r="R5" t="s">
        <v>56</v>
      </c>
      <c r="S5" t="s">
        <v>57</v>
      </c>
    </row>
    <row r="6" spans="1:19" x14ac:dyDescent="0.25">
      <c r="A6" t="s">
        <v>58</v>
      </c>
      <c r="B6" t="s">
        <v>59</v>
      </c>
      <c r="C6" t="s">
        <v>60</v>
      </c>
      <c r="D6" t="s">
        <v>61</v>
      </c>
      <c r="E6">
        <f>TODAY()-[@[Last Service Date]]</f>
      </c>
      <c r="F6" t="s">
        <v>62</v>
      </c>
      <c r="G6" s="15">
        <v>95</v>
      </c>
      <c r="H6" s="15">
        <v>760</v>
      </c>
      <c r="I6" t="s">
        <v>41</v>
      </c>
      <c r="J6" t="s">
        <v>63</v>
      </c>
      <c r="K6" t="s">
        <v>44</v>
      </c>
      <c r="L6" t="s">
        <v>44</v>
      </c>
      <c r="M6" t="s">
        <v>44</v>
      </c>
      <c r="N6" t="s">
        <v>44</v>
      </c>
      <c r="O6" t="s">
        <v>45</v>
      </c>
      <c r="P6" t="s">
        <v>44</v>
      </c>
      <c r="Q6" t="s">
        <v>54</v>
      </c>
      <c r="R6" t="s">
        <v>64</v>
      </c>
      <c r="S6" t="s">
        <v>65</v>
      </c>
    </row>
  </sheetData>
  <mergeCells count="1">
    <mergeCell ref="A1:S1"/>
  </mergeCells>
  <conditionalFormatting sqref="H4:H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66</v>
      </c>
      <c r="B2" s="16"/>
      <c r="C2" s="16"/>
      <c r="D2" s="16"/>
      <c r="E2" s="16"/>
      <c r="F2" s="16"/>
      <c r="G2" s="16"/>
    </row>
    <row r="5" spans="2:7" x14ac:dyDescent="0.25">
      <c r="B5" s="17" t="s">
        <v>67</v>
      </c>
      <c r="C5" s="17"/>
      <c r="D5" s="17" t="s">
        <v>68</v>
      </c>
      <c r="E5" s="17"/>
      <c r="F5" s="17" t="s">
        <v>69</v>
      </c>
      <c r="G5" s="17"/>
    </row>
    <row r="6" spans="2:7" x14ac:dyDescent="0.25">
      <c r="B6" s="18">
        <f>COUNTA(RetentionLog[Customer Name])</f>
      </c>
      <c r="C6" s="18"/>
      <c r="D6" s="19">
        <f>SUM(RetentionLog[Total Lifetime Value])</f>
      </c>
      <c r="E6" s="19"/>
      <c r="F6" s="20">
        <f>AVERAGE(RetentionLog[Days Since Last Visit])</f>
      </c>
      <c r="G6" s="20"/>
    </row>
    <row r="7" spans="2:7" x14ac:dyDescent="0.25">
      <c r="B7" s="21"/>
      <c r="C7" s="22"/>
      <c r="D7" s="21"/>
      <c r="E7" s="22"/>
      <c r="F7" s="21"/>
      <c r="G7" s="22"/>
    </row>
    <row r="10" spans="2:7" x14ac:dyDescent="0.25">
      <c r="B10" s="17" t="s">
        <v>70</v>
      </c>
      <c r="C10" s="17"/>
      <c r="D10" s="17" t="s">
        <v>71</v>
      </c>
      <c r="E10" s="17"/>
      <c r="F10" s="17" t="s">
        <v>72</v>
      </c>
      <c r="G10" s="17"/>
    </row>
    <row r="11" spans="2:7" x14ac:dyDescent="0.25">
      <c r="B11" s="18">
        <f>COUNTIFS(RetentionLog[Days Since Last Visit],"&gt;=60",RetentionLog[Re-Booked (Y/N)],"N")</f>
      </c>
      <c r="C11" s="18"/>
      <c r="D11" s="18">
        <f>COUNTIF(RetentionLog[Re-Booked (Y/N)],"Y")</f>
      </c>
      <c r="E11" s="18"/>
      <c r="F11" s="23">
        <f>COUNTIF(RetentionLog[Re-Booked (Y/N)],"Y")/COUNTA(RetentionLog[Customer Name])</f>
      </c>
      <c r="G11" s="23"/>
    </row>
    <row r="12" spans="2:7" x14ac:dyDescent="0.25">
      <c r="B12" s="21"/>
      <c r="C12" s="22"/>
      <c r="D12" s="21"/>
      <c r="E12" s="22"/>
      <c r="F12" s="21"/>
      <c r="G12" s="22"/>
    </row>
    <row r="15" spans="2:3" x14ac:dyDescent="0.25">
      <c r="B15" s="17" t="s">
        <v>73</v>
      </c>
      <c r="C15" s="17"/>
    </row>
    <row r="16" spans="2:3" x14ac:dyDescent="0.25">
      <c r="B16" s="18">
        <f>INDEX(RetentionLog[Customer Name],MATCH(MAX(RetentionLog[Total Lifetime Value]),RetentionLog[Total Lifetime Value],0))</f>
      </c>
      <c r="C16" s="18"/>
    </row>
    <row r="17" spans="2:3" x14ac:dyDescent="0.25">
      <c r="B17" s="24" t="s">
        <v>74</v>
      </c>
      <c r="C17" s="24"/>
    </row>
    <row r="19" spans="1:7" x14ac:dyDescent="0.25">
      <c r="A19" s="25" t="s">
        <v>75</v>
      </c>
      <c r="B19" s="25"/>
      <c r="C19" s="25"/>
      <c r="D19" s="25"/>
      <c r="E19" s="25"/>
      <c r="F19" s="25"/>
      <c r="G19" s="25"/>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76</v>
      </c>
      <c r="B2" s="16"/>
      <c r="C2" s="16"/>
      <c r="D2" s="16"/>
    </row>
    <row r="4" ht="18" customHeight="1" spans="1:4" x14ac:dyDescent="0.25">
      <c r="A4" s="5" t="s">
        <v>77</v>
      </c>
      <c r="B4" s="5"/>
      <c r="C4" s="5"/>
      <c r="D4" s="5"/>
    </row>
    <row r="5" ht="18" customHeight="1" spans="1:4" x14ac:dyDescent="0.25">
      <c r="A5" s="5" t="s">
        <v>78</v>
      </c>
      <c r="B5" s="5"/>
      <c r="C5" s="5"/>
      <c r="D5" s="5"/>
    </row>
    <row r="6" ht="18" customHeight="1" spans="1:4" x14ac:dyDescent="0.25">
      <c r="A6" s="5" t="s">
        <v>79</v>
      </c>
      <c r="B6" s="5"/>
      <c r="C6" s="5"/>
      <c r="D6" s="5"/>
    </row>
    <row r="7" ht="18" customHeight="1" spans="1:4" x14ac:dyDescent="0.25">
      <c r="A7" s="5" t="s">
        <v>80</v>
      </c>
      <c r="B7" s="5"/>
      <c r="C7" s="5"/>
      <c r="D7" s="5"/>
    </row>
    <row r="8" ht="18" customHeight="1" spans="1:4" x14ac:dyDescent="0.25">
      <c r="A8" s="5" t="s">
        <v>81</v>
      </c>
      <c r="B8" s="5"/>
      <c r="C8" s="5"/>
      <c r="D8" s="5"/>
    </row>
    <row r="11" spans="1:1" x14ac:dyDescent="0.25">
      <c r="A11" s="6" t="s">
        <v>82</v>
      </c>
    </row>
    <row r="12" spans="1:4" x14ac:dyDescent="0.25">
      <c r="A12" s="25" t="s">
        <v>83</v>
      </c>
      <c r="B12" s="25"/>
      <c r="C12" s="25"/>
      <c r="D12" s="25"/>
    </row>
    <row r="14" spans="2:3" x14ac:dyDescent="0.25">
      <c r="B14" s="14" t="s">
        <v>84</v>
      </c>
      <c r="C14" s="14" t="s">
        <v>85</v>
      </c>
    </row>
    <row r="15" spans="2:3" x14ac:dyDescent="0.25">
      <c r="B15">
        <f>'Data Entry'!A4</f>
      </c>
      <c r="C15" s="15">
        <f>'Data Entry'!H4</f>
      </c>
    </row>
    <row r="16" spans="2:3" x14ac:dyDescent="0.25">
      <c r="B16">
        <f>'Data Entry'!A5</f>
      </c>
      <c r="C16" s="15">
        <f>'Data Entry'!H5</f>
      </c>
    </row>
    <row r="17" spans="2:3" x14ac:dyDescent="0.25">
      <c r="B17">
        <f>'Data Entry'!A6</f>
      </c>
      <c r="C17" s="15">
        <f>'Data Entry'!H6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2026-07-09T18:28:29Z</dcterms:created>
  <dcterms:modified xsi:type="dcterms:W3CDTF">2026-07-09T18:28:29Z</dcterms:modified>
</cp:coreProperties>
</file>